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UZIC\Gradac Groblje\"/>
    </mc:Choice>
  </mc:AlternateContent>
  <bookViews>
    <workbookView xWindow="-105" yWindow="-105" windowWidth="23250" windowHeight="12570"/>
  </bookViews>
  <sheets>
    <sheet name="troškovnik" sheetId="1" r:id="rId1"/>
  </sheets>
  <definedNames>
    <definedName name="_xlnm.Print_Area" localSheetId="0">troškovnik!$A$1:$F$61</definedName>
    <definedName name="_xlnm.Print_Titles" localSheetId="0">troškovnik!$3:$5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F42" i="1" l="1"/>
  <c r="F32" i="1" l="1"/>
  <c r="B51" i="1" l="1"/>
  <c r="B50" i="1"/>
  <c r="B49" i="1"/>
  <c r="F40" i="1" l="1"/>
  <c r="F38" i="1"/>
  <c r="F34" i="1"/>
  <c r="F26" i="1"/>
  <c r="F24" i="1"/>
  <c r="F22" i="1"/>
  <c r="F16" i="1"/>
  <c r="F44" i="1" l="1"/>
  <c r="E51" i="1" s="1"/>
  <c r="F28" i="1"/>
  <c r="E50" i="1" s="1"/>
  <c r="F18" i="1"/>
  <c r="E49" i="1" s="1"/>
  <c r="E54" i="1" l="1"/>
  <c r="E55" i="1" s="1"/>
  <c r="E56" i="1" l="1"/>
</calcChain>
</file>

<file path=xl/sharedStrings.xml><?xml version="1.0" encoding="utf-8"?>
<sst xmlns="http://schemas.openxmlformats.org/spreadsheetml/2006/main" count="66" uniqueCount="58">
  <si>
    <t>ZEMLJANI RADOVI</t>
  </si>
  <si>
    <t>PRIPREMNI RADOVI</t>
  </si>
  <si>
    <t>1.1.</t>
  </si>
  <si>
    <t>REKAPITULACIJA</t>
  </si>
  <si>
    <t>1.</t>
  </si>
  <si>
    <t>OPIS STAVKE</t>
  </si>
  <si>
    <t>BROJ</t>
  </si>
  <si>
    <t>KOLIČINA</t>
  </si>
  <si>
    <t>JED.
MJERE</t>
  </si>
  <si>
    <t>3.1.</t>
  </si>
  <si>
    <t>3.2.</t>
  </si>
  <si>
    <t>3.3.</t>
  </si>
  <si>
    <t>2.</t>
  </si>
  <si>
    <t>3.</t>
  </si>
  <si>
    <t>2.1.</t>
  </si>
  <si>
    <t>2.2.</t>
  </si>
  <si>
    <t>2.3.</t>
  </si>
  <si>
    <t xml:space="preserve">1.  </t>
  </si>
  <si>
    <t>SVEUKUPNO</t>
  </si>
  <si>
    <t>OPĆE NAPOMENE</t>
  </si>
  <si>
    <t>A.</t>
  </si>
  <si>
    <t>B.</t>
  </si>
  <si>
    <t>Radove predviđene ovim troškovnikom potrebno je izvesti u skladu s "Općim tehničkim uvjetima za radove na cestama" kao i prema važećim propisima i pravilnicima.</t>
  </si>
  <si>
    <t>C.</t>
  </si>
  <si>
    <t>U svim stavkama koje uključuju odvoz viška materijala na odlagalište, jedinične cijene moraju uključivati sve  troškove deponiranja, uključujući utovar, istovar, razastiranje i planiranje. Izvođač je dužan u potpunosti osigurati prijevoz na samom gradilištu i na javnim prometnim površinama. Jediničnom je cijenom obuhvaćen i pronalazak odlagališta (uz odobrenje Nadzornog inženjera), projekt uređenja odlagališta sa svim potrebnim suglasnostima kao i samo uređenje odlagališta.</t>
  </si>
  <si>
    <t>D.</t>
  </si>
  <si>
    <t>E.</t>
  </si>
  <si>
    <t>Izvoditelj  je dužan pri sastavljanju ponude obići buduće gradilište, te za jedinične mjere ponuditi cijene koje obuhvaćaju potpun i konačan opis rada.</t>
  </si>
  <si>
    <t>UKUPNO</t>
  </si>
  <si>
    <r>
      <t>m</t>
    </r>
    <r>
      <rPr>
        <vertAlign val="superscript"/>
        <sz val="10"/>
        <rFont val="Segoe UI Semilight"/>
        <family val="2"/>
        <charset val="238"/>
      </rPr>
      <t>2</t>
    </r>
  </si>
  <si>
    <r>
      <t>m</t>
    </r>
    <r>
      <rPr>
        <vertAlign val="superscript"/>
        <sz val="10"/>
        <rFont val="Segoe UI Semilight"/>
        <family val="2"/>
        <charset val="238"/>
      </rPr>
      <t>3</t>
    </r>
  </si>
  <si>
    <r>
      <t>m</t>
    </r>
    <r>
      <rPr>
        <vertAlign val="superscript"/>
        <sz val="10"/>
        <rFont val="Segoe UI Semilight"/>
        <family val="2"/>
        <charset val="238"/>
      </rPr>
      <t>1</t>
    </r>
  </si>
  <si>
    <r>
      <rPr>
        <b/>
        <sz val="10"/>
        <rFont val="Segoe UI Semilight"/>
        <family val="2"/>
        <charset val="238"/>
      </rPr>
      <t xml:space="preserve">Uređenje temeljnog tla mehaničkim nabijanjem. </t>
    </r>
    <r>
      <rPr>
        <sz val="10"/>
        <rFont val="Segoe UI Semilight"/>
        <family val="2"/>
        <charset val="238"/>
      </rPr>
      <t xml:space="preserve">Potreban modul stišljivosti  Ms = 20 MPa mjereno pločom Ø  30 cm. U cijenu je uključeno prethodno čišćenje, te planiranje  i rad potreban za postizanje optimalne vlažnosti vezanih tala, vlaženjem ili rahljenjem i sušenjem. Kod stjenovitih tala  u cijeni je uključeno izravnanje slojem usitnjenog kamenog materijala debljine do 20 cm s nabijanjem (OTU II. 2-08.1). Rad se izvodi u skladu s odlukom nadzornog inženjera.
Obračun po </t>
    </r>
    <r>
      <rPr>
        <b/>
        <sz val="10"/>
        <rFont val="Segoe UI Semilight"/>
        <family val="2"/>
        <charset val="238"/>
      </rPr>
      <t>metru kvadratnom</t>
    </r>
    <r>
      <rPr>
        <sz val="10"/>
        <rFont val="Segoe UI Semilight"/>
        <family val="2"/>
        <charset val="238"/>
      </rPr>
      <t xml:space="preserve"> nabijenog temeljnog tla. </t>
    </r>
  </si>
  <si>
    <r>
      <rPr>
        <b/>
        <sz val="10"/>
        <rFont val="Segoe UI Semilight"/>
        <family val="2"/>
        <charset val="238"/>
      </rPr>
      <t>Iskolčenje trase.</t>
    </r>
    <r>
      <rPr>
        <sz val="10"/>
        <rFont val="Segoe UI Semilight"/>
        <family val="2"/>
        <charset val="238"/>
      </rPr>
      <t xml:space="preserve"> Iskolčenje trase obuhvaća sva geodetska mjerenja, kojima se podaci iz projekta prenose na teren, osiguranje osi iskolčene trase, profiliranje, obnavljanje i održavanje iskolčenih oznaka na terenu za sve vrijeme građenja, odnosno do predaje radova investitoru. U cijenu održavanja osi trase i iskolčenja objekata uključena su sva mjerenja i iskolčenja u tijeku rada i pri tehničkom prijamu, te izvođač nema pravo na posebnu naknadu za ove radove (OTU I. 1-02.1).
Obračun po</t>
    </r>
    <r>
      <rPr>
        <b/>
        <sz val="10"/>
        <rFont val="Segoe UI Semilight"/>
        <family val="2"/>
        <charset val="238"/>
      </rPr>
      <t xml:space="preserve"> kilometru</t>
    </r>
    <r>
      <rPr>
        <sz val="10"/>
        <rFont val="Segoe UI Semilight"/>
        <family val="2"/>
        <charset val="238"/>
      </rPr>
      <t xml:space="preserve"> trase.</t>
    </r>
  </si>
  <si>
    <t>3.4.</t>
  </si>
  <si>
    <t>Ukoliko se tijekom izvođenja radova pojave radovi koji nisu obuhvaćeni ovim troškovnikom, isti se mogu izvesti samo uz odobrenje nadzornog inženjera i investitora.</t>
  </si>
  <si>
    <t>IZNOS
€</t>
  </si>
  <si>
    <t>JED.
CIJENA €</t>
  </si>
  <si>
    <r>
      <rPr>
        <b/>
        <sz val="10"/>
        <rFont val="Segoe UI Semilight"/>
        <family val="2"/>
        <charset val="238"/>
      </rPr>
      <t>Postavljanje betonskih opločnika (kocke)</t>
    </r>
    <r>
      <rPr>
        <sz val="10"/>
        <rFont val="Segoe UI Semilight"/>
        <family val="2"/>
        <charset val="238"/>
      </rPr>
      <t xml:space="preserve"> debljine 6,00 cm na sloj kamenog agregata granulacije 4-8 mm, debljine 4,00 cm, na predviđenu podlogu prema uputama nadzora.
Obračun je po m2 postavljenog opločnika i po m3 ugrađenog kamenog agregata, a u cijenu je uključena izvedba podloge, dobava opločnika i kamenog agregata, privremeno uskladištenje i razvoz, svi prijevozi i prijenosi, rad na ugradbi s zasipanjem (fugiranjem) suhim pijeskom granulacije 0-1 mm (najbolje kvarcnim pijeskom), valjanje ili nabijanje vibro-nabijačima koji na radnoj ploči imaju gumenu podlogu, te sav pomoćni rad i materijal.</t>
    </r>
  </si>
  <si>
    <t>PDV 25%</t>
  </si>
  <si>
    <r>
      <rPr>
        <b/>
        <sz val="10"/>
        <rFont val="Segoe UI Semilight"/>
        <family val="2"/>
        <charset val="238"/>
      </rPr>
      <t>Strojni iskop površinskog sloja prosječne debljine 30 cm</t>
    </r>
    <r>
      <rPr>
        <sz val="10"/>
        <rFont val="Segoe UI Semilight"/>
        <family val="2"/>
        <charset val="238"/>
      </rPr>
      <t xml:space="preserve"> s utovarom u prijevozno sredstvo i prebacivanjem  na mjesnu deponiju.
Obračun po </t>
    </r>
    <r>
      <rPr>
        <b/>
        <sz val="10"/>
        <rFont val="Segoe UI Semilight"/>
        <family val="2"/>
        <charset val="238"/>
      </rPr>
      <t>metru kubnom</t>
    </r>
    <r>
      <rPr>
        <sz val="10"/>
        <rFont val="Segoe UI Semilight"/>
        <family val="2"/>
        <charset val="238"/>
      </rPr>
      <t xml:space="preserve"> stvarno iskopanog materijala u sraslom stanju.</t>
    </r>
  </si>
  <si>
    <r>
      <rPr>
        <b/>
        <sz val="10"/>
        <rFont val="Segoe UI Semilight"/>
        <family val="2"/>
        <charset val="238"/>
      </rPr>
      <t>Nabava, prijevoz i ugradnja netkanog Geotekstila 300 gr/m2 (preklapanjem od min 30 cm</t>
    </r>
    <r>
      <rPr>
        <sz val="10"/>
        <rFont val="Segoe UI Semilight"/>
        <family val="2"/>
        <charset val="238"/>
      </rPr>
      <t xml:space="preserve"> na prethodno isplaniranu posteljicu.
Rad se obračunava i mjeri prema stvarnoj površini tla na koji je položen geotekstil (preklopi se ne uračunavaju).</t>
    </r>
  </si>
  <si>
    <t>pauš.</t>
  </si>
  <si>
    <t>Troškove vezane za organizaciju gradilišta, čišćenje gradilišta nakon završetka radova i slično, snosi izvoditelj radova i za te troškove nema pravo tražiti posebnu nadoknadu.</t>
  </si>
  <si>
    <t>RADOVI NA OPLOČENJU STAZA</t>
  </si>
  <si>
    <r>
      <rPr>
        <b/>
        <sz val="14"/>
        <rFont val="Segoe UI Semilight"/>
        <family val="2"/>
        <charset val="238"/>
      </rPr>
      <t>TROŠKOVNIK IZGRADNJE PJEŠAČKIH I PROCESIJSKIH STAZA</t>
    </r>
    <r>
      <rPr>
        <b/>
        <sz val="16"/>
        <rFont val="Segoe UI Semilight"/>
        <family val="2"/>
        <charset val="238"/>
      </rPr>
      <t xml:space="preserve">
</t>
    </r>
    <r>
      <rPr>
        <b/>
        <sz val="11"/>
        <rFont val="Segoe UI Semilight"/>
        <family val="2"/>
        <charset val="238"/>
      </rPr>
      <t xml:space="preserve"> U GROBLJU SVETE MARIJE U GRADCU, OPĆINA RUŽIĆ</t>
    </r>
  </si>
  <si>
    <t>Izradio:</t>
  </si>
  <si>
    <t>Šime Matić, ing.građ. G2061</t>
  </si>
  <si>
    <r>
      <rPr>
        <b/>
        <sz val="10"/>
        <rFont val="Segoe UI Semilight"/>
        <family val="2"/>
        <charset val="238"/>
      </rPr>
      <t>Ugradnja malih betonskih rubnjaka.</t>
    </r>
    <r>
      <rPr>
        <sz val="10"/>
        <rFont val="Segoe UI Semilight"/>
        <family val="2"/>
        <charset val="238"/>
      </rPr>
      <t xml:space="preserve"> Stavka uključuje nabavu, prijevoz i ugradbu prefabriciranih betonskih rubnjaka presjeka </t>
    </r>
    <r>
      <rPr>
        <b/>
        <sz val="10"/>
        <rFont val="Segoe UI Semilight"/>
        <family val="2"/>
        <charset val="238"/>
      </rPr>
      <t>8x20 cm</t>
    </r>
    <r>
      <rPr>
        <sz val="10"/>
        <rFont val="Segoe UI Semilight"/>
        <family val="2"/>
        <charset val="238"/>
      </rPr>
      <t xml:space="preserve"> od betona C35/45 na temelju od betona C12/15. Rubnjaci se izvode uz slobodne rubove pješačkih površina.
Obračun je po </t>
    </r>
    <r>
      <rPr>
        <b/>
        <sz val="10"/>
        <rFont val="Segoe UI Semilight"/>
        <family val="2"/>
        <charset val="238"/>
      </rPr>
      <t>metru dužnom</t>
    </r>
    <r>
      <rPr>
        <sz val="10"/>
        <rFont val="Segoe UI Semilight"/>
        <family val="2"/>
        <charset val="238"/>
      </rPr>
      <t xml:space="preserve"> izvedenog rubnjaka, a u cijeni je uključena izvedba podloge, nabava i doprema predgotovljenih elemenata i betona, privremeno uskladištenje i razvoz, svi prijevozi i prijenosi, priprema podloge, rad na ugradnji s obradom sljubnica, njega betona, te sav potreban dodatni rad, oprema i materijal što je potreban za potpuno dovršenje stavke.  Izvedba, kontrola kakvoće i obračun prema OTU 3-04.7.1.
Obračun po </t>
    </r>
    <r>
      <rPr>
        <b/>
        <sz val="10"/>
        <rFont val="Segoe UI Semilight"/>
        <family val="2"/>
        <charset val="238"/>
      </rPr>
      <t>metru dužnom</t>
    </r>
    <r>
      <rPr>
        <sz val="10"/>
        <rFont val="Segoe UI Semilight"/>
        <family val="2"/>
        <charset val="238"/>
      </rPr>
      <t xml:space="preserve"> izvedenog rubnjaka.
</t>
    </r>
  </si>
  <si>
    <r>
      <rPr>
        <b/>
        <sz val="10"/>
        <rFont val="Segoe UI Semilight"/>
        <family val="2"/>
        <charset val="238"/>
      </rPr>
      <t xml:space="preserve">Izrada posteljice pješačke staze </t>
    </r>
    <r>
      <rPr>
        <sz val="10"/>
        <rFont val="Segoe UI Semilight"/>
        <family val="2"/>
        <charset val="238"/>
      </rPr>
      <t>od miješanih materijala. Rad obuhvaća nabavu</t>
    </r>
    <r>
      <rPr>
        <sz val="10"/>
        <color rgb="FF00B050"/>
        <rFont val="Segoe UI Semilight"/>
        <family val="2"/>
        <charset val="238"/>
      </rPr>
      <t>,</t>
    </r>
    <r>
      <rPr>
        <sz val="10"/>
        <rFont val="Segoe UI Semilight"/>
        <family val="2"/>
        <charset val="238"/>
      </rPr>
      <t xml:space="preserve"> planiranje, eventualnu sanaciju pojedinih manjih površina slabije kakvoće boljim materijalom, eventualno kvašenje ili prosušivanje materijala i nabijanje do potrebne nabijenosti. Ako je materijal vrlo nehomogen (kamen s ulošcima gline), iskop treba produbiti za 30 – 50 cm i izraditi sloj od homogenog miješanog ili od kamenog materijala. Potreban modul stišljivosti Ms=35 MPa mjereno kružnom pločom Ø 30 cm (OTU II. 2-10.2).
Obračun po </t>
    </r>
    <r>
      <rPr>
        <b/>
        <sz val="10"/>
        <rFont val="Segoe UI Semilight"/>
        <family val="2"/>
        <charset val="238"/>
      </rPr>
      <t>metru kvadratnom</t>
    </r>
    <r>
      <rPr>
        <sz val="10"/>
        <rFont val="Segoe UI Semilight"/>
        <family val="2"/>
        <charset val="238"/>
      </rPr>
      <t xml:space="preserve"> uređene površine.</t>
    </r>
  </si>
  <si>
    <t>3.5.</t>
  </si>
  <si>
    <r>
      <t xml:space="preserve">Nabava, prijevoz i ugradnja </t>
    </r>
    <r>
      <rPr>
        <b/>
        <sz val="10"/>
        <rFont val="Segoe UI Semilight"/>
        <family val="2"/>
        <charset val="238"/>
      </rPr>
      <t>nosivog sloja između pješačke staze i postojećih grobnica</t>
    </r>
    <r>
      <rPr>
        <sz val="10"/>
        <rFont val="Segoe UI Semilight"/>
        <family val="2"/>
        <charset val="238"/>
      </rPr>
      <t xml:space="preserve"> od zrnatog kamenog materijala (0-32 mm) bez veziva. Stavka se odnosi na nosive slojeve najmanje debljine sloja prema projektu (</t>
    </r>
    <r>
      <rPr>
        <b/>
        <sz val="10"/>
        <rFont val="Segoe UI Semilight"/>
        <family val="2"/>
        <charset val="238"/>
      </rPr>
      <t>min 25 cm</t>
    </r>
    <r>
      <rPr>
        <sz val="10"/>
        <rFont val="Segoe UI Semilight"/>
        <family val="2"/>
        <charset val="238"/>
      </rPr>
      <t>).
Potreban modul stišljivosti Ms=80 MPa mjereno kružnom pločom Ø 30 cm. Odstupanje ravnosti površine izvedenog sloja ne smije iznositi više od ± 2 cm (OTU III. 5-01).
Obračun po</t>
    </r>
    <r>
      <rPr>
        <b/>
        <sz val="10"/>
        <rFont val="Segoe UI Semilight"/>
        <family val="2"/>
        <charset val="238"/>
      </rPr>
      <t xml:space="preserve"> metru kubnom</t>
    </r>
    <r>
      <rPr>
        <sz val="10"/>
        <rFont val="Segoe UI Semilight"/>
        <family val="2"/>
        <charset val="238"/>
      </rPr>
      <t xml:space="preserve"> ugrađenog materijala mjereno u nabijenom stanju.</t>
    </r>
  </si>
  <si>
    <r>
      <t xml:space="preserve">Nabava, prijevoz i ugradnja </t>
    </r>
    <r>
      <rPr>
        <b/>
        <sz val="10"/>
        <rFont val="Segoe UI Semilight"/>
        <family val="2"/>
        <charset val="238"/>
      </rPr>
      <t>nosivog sloja pješačke staze</t>
    </r>
    <r>
      <rPr>
        <sz val="10"/>
        <rFont val="Segoe UI Semilight"/>
        <family val="2"/>
        <charset val="238"/>
      </rPr>
      <t xml:space="preserve"> od zrnatog kamenog materijala (0-32 mm) bez veziva. Stavka se odnosi na nosive slojeve najmanje debljine sloja prema projektu (</t>
    </r>
    <r>
      <rPr>
        <b/>
        <sz val="10"/>
        <rFont val="Segoe UI Semilight"/>
        <family val="2"/>
        <charset val="238"/>
      </rPr>
      <t>min 20 cm</t>
    </r>
    <r>
      <rPr>
        <sz val="10"/>
        <rFont val="Segoe UI Semilight"/>
        <family val="2"/>
        <charset val="238"/>
      </rPr>
      <t>).
Potreban modul stišljivosti Ms=80 MPa mjereno kružnom pločom Ø 30 cm. Odstupanje ravnosti površine izvedenog sloja ne smije iznositi više od ± 2 cm (OTU III. 5-01).
Obračun po</t>
    </r>
    <r>
      <rPr>
        <b/>
        <sz val="10"/>
        <rFont val="Segoe UI Semilight"/>
        <family val="2"/>
        <charset val="238"/>
      </rPr>
      <t xml:space="preserve"> metru kubnom</t>
    </r>
    <r>
      <rPr>
        <sz val="10"/>
        <rFont val="Segoe UI Semilight"/>
        <family val="2"/>
        <charset val="238"/>
      </rPr>
      <t xml:space="preserve"> ugrađenog materijala mjereno u nabijenom stanju.</t>
    </r>
  </si>
  <si>
    <r>
      <t>Nabava, prijevoz i ugradnja</t>
    </r>
    <r>
      <rPr>
        <b/>
        <sz val="10"/>
        <rFont val="Segoe UI Semilight"/>
        <family val="2"/>
        <charset val="238"/>
      </rPr>
      <t xml:space="preserve"> završnog sloja između uređenih staza i postojećih grobnica</t>
    </r>
    <r>
      <rPr>
        <sz val="10"/>
        <rFont val="Segoe UI Semilight"/>
        <family val="2"/>
        <charset val="238"/>
      </rPr>
      <t>. 
Sloj od kamenog agregata granulacije 8-16 mm, debljine 5,00 cm, na predviđenu podlogu prema uputama nadzora.
Obračun je po po m3 ugrađenog kamenog agregata.</t>
    </r>
  </si>
  <si>
    <t>RADOVI NA OPLOČENJU STAZA UKUPNO:</t>
  </si>
  <si>
    <t>ZEMLJANI RADOVI UKUPNO:</t>
  </si>
  <si>
    <t>PRIPREMNI RADOVI UKUPNO:</t>
  </si>
  <si>
    <t>3.6.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</si>
</sst>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.00_);_(* \(#,##0.00\);_(* &quot;-&quot;??_);_(@_)"/>
  </numFmts>
  <fonts count="35" x14ac:knownFonts="1">
    <font>
      <sz val="10"/>
      <name val="Arial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 CE"/>
      <charset val="238"/>
    </font>
    <font>
      <vertAlign val="superscript"/>
      <sz val="10"/>
      <name val="Segoe UI Semilight"/>
      <family val="2"/>
      <charset val="238"/>
    </font>
    <font>
      <sz val="10"/>
      <name val="Segoe UI Semilight"/>
      <family val="2"/>
      <charset val="238"/>
    </font>
    <font>
      <sz val="11"/>
      <name val="Segoe UI Semilight"/>
      <family val="2"/>
      <charset val="238"/>
    </font>
    <font>
      <b/>
      <sz val="10"/>
      <color rgb="FFFF0000"/>
      <name val="Segoe UI Semilight"/>
      <family val="2"/>
      <charset val="238"/>
    </font>
    <font>
      <b/>
      <sz val="11"/>
      <color rgb="FFFF0000"/>
      <name val="Segoe UI Semilight"/>
      <family val="2"/>
      <charset val="238"/>
    </font>
    <font>
      <sz val="8"/>
      <name val="Segoe UI Semilight"/>
      <family val="2"/>
      <charset val="238"/>
    </font>
    <font>
      <b/>
      <sz val="8"/>
      <name val="Segoe UI Semilight"/>
      <family val="2"/>
      <charset val="238"/>
    </font>
    <font>
      <b/>
      <sz val="12"/>
      <name val="Segoe UI Semilight"/>
      <family val="2"/>
      <charset val="238"/>
    </font>
    <font>
      <b/>
      <sz val="10"/>
      <name val="Segoe UI Semilight"/>
      <family val="2"/>
      <charset val="238"/>
    </font>
    <font>
      <sz val="10"/>
      <color rgb="FF00B050"/>
      <name val="Segoe UI Semilight"/>
      <family val="2"/>
      <charset val="238"/>
    </font>
    <font>
      <b/>
      <sz val="11"/>
      <name val="Segoe UI Semilight"/>
      <family val="2"/>
      <charset val="238"/>
    </font>
    <font>
      <b/>
      <sz val="16"/>
      <name val="Segoe UI Semilight"/>
      <family val="2"/>
      <charset val="238"/>
    </font>
    <font>
      <i/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47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47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4"/>
      <name val="Segoe UI Semilight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2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2" borderId="0" applyNumberFormat="0" applyBorder="0" applyAlignment="0" applyProtection="0"/>
    <xf numFmtId="0" fontId="17" fillId="5" borderId="0" applyNumberFormat="0" applyBorder="0" applyAlignment="0" applyProtection="0"/>
    <xf numFmtId="0" fontId="17" fillId="3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3" borderId="0" applyNumberFormat="0" applyBorder="0" applyAlignment="0" applyProtection="0"/>
    <xf numFmtId="0" fontId="18" fillId="10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10" borderId="0" applyNumberFormat="0" applyBorder="0" applyAlignment="0" applyProtection="0"/>
    <xf numFmtId="0" fontId="18" fillId="3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2" borderId="3" applyNumberFormat="0" applyAlignment="0" applyProtection="0"/>
    <xf numFmtId="0" fontId="21" fillId="16" borderId="4" applyNumberFormat="0" applyAlignment="0" applyProtection="0"/>
    <xf numFmtId="0" fontId="22" fillId="0" borderId="0" applyNumberFormat="0" applyFill="0" applyBorder="0" applyAlignment="0" applyProtection="0"/>
    <xf numFmtId="0" fontId="23" fillId="17" borderId="0" applyNumberFormat="0" applyBorder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6" fillId="0" borderId="0" applyNumberFormat="0" applyFill="0" applyBorder="0" applyAlignment="0" applyProtection="0"/>
    <xf numFmtId="0" fontId="27" fillId="3" borderId="3" applyNumberFormat="0" applyAlignment="0" applyProtection="0"/>
    <xf numFmtId="0" fontId="28" fillId="0" borderId="8" applyNumberFormat="0" applyFill="0" applyAlignment="0" applyProtection="0"/>
    <xf numFmtId="0" fontId="29" fillId="8" borderId="0" applyNumberFormat="0" applyBorder="0" applyAlignment="0" applyProtection="0"/>
    <xf numFmtId="0" fontId="1" fillId="4" borderId="9" applyNumberFormat="0" applyFont="0" applyAlignment="0" applyProtection="0"/>
    <xf numFmtId="0" fontId="1" fillId="4" borderId="9" applyNumberFormat="0" applyFont="0" applyAlignment="0" applyProtection="0"/>
    <xf numFmtId="0" fontId="30" fillId="2" borderId="10" applyNumberFormat="0" applyAlignment="0" applyProtection="0"/>
    <xf numFmtId="0" fontId="31" fillId="0" borderId="0" applyNumberFormat="0" applyFill="0" applyBorder="0" applyAlignment="0" applyProtection="0"/>
    <xf numFmtId="0" fontId="32" fillId="0" borderId="11" applyNumberFormat="0" applyFill="0" applyAlignment="0" applyProtection="0"/>
    <xf numFmtId="0" fontId="33" fillId="0" borderId="0" applyNumberFormat="0" applyFill="0" applyBorder="0" applyAlignment="0" applyProtection="0"/>
    <xf numFmtId="0" fontId="1" fillId="0" borderId="0"/>
  </cellStyleXfs>
  <cellXfs count="65">
    <xf numFmtId="0" fontId="0" fillId="0" borderId="0" xfId="0"/>
    <xf numFmtId="4" fontId="5" fillId="0" borderId="0" xfId="3" applyNumberFormat="1" applyFont="1"/>
    <xf numFmtId="4" fontId="5" fillId="0" borderId="0" xfId="0" applyNumberFormat="1" applyFont="1"/>
    <xf numFmtId="4" fontId="6" fillId="0" borderId="0" xfId="3" applyNumberFormat="1" applyFont="1"/>
    <xf numFmtId="4" fontId="5" fillId="0" borderId="0" xfId="3" applyNumberFormat="1" applyFont="1" applyAlignment="1">
      <alignment horizontal="center" wrapText="1"/>
    </xf>
    <xf numFmtId="4" fontId="7" fillId="0" borderId="0" xfId="3" applyNumberFormat="1" applyFont="1"/>
    <xf numFmtId="4" fontId="6" fillId="0" borderId="0" xfId="3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8" fillId="0" borderId="0" xfId="3" applyNumberFormat="1" applyFont="1"/>
    <xf numFmtId="4" fontId="5" fillId="0" borderId="0" xfId="0" applyNumberFormat="1" applyFont="1" applyAlignment="1">
      <alignment horizontal="center"/>
    </xf>
    <xf numFmtId="4" fontId="5" fillId="0" borderId="0" xfId="1" applyNumberFormat="1" applyFont="1" applyFill="1" applyBorder="1" applyAlignment="1">
      <alignment horizontal="right"/>
    </xf>
    <xf numFmtId="4" fontId="5" fillId="0" borderId="0" xfId="0" applyNumberFormat="1" applyFont="1" applyAlignment="1">
      <alignment horizontal="left" vertical="top" wrapText="1"/>
    </xf>
    <xf numFmtId="4" fontId="5" fillId="0" borderId="0" xfId="0" applyNumberFormat="1" applyFont="1" applyAlignment="1">
      <alignment horizontal="justify" vertical="top" wrapText="1"/>
    </xf>
    <xf numFmtId="4" fontId="5" fillId="0" borderId="0" xfId="1" applyNumberFormat="1" applyFont="1" applyFill="1" applyBorder="1" applyAlignment="1"/>
    <xf numFmtId="4" fontId="9" fillId="0" borderId="0" xfId="0" applyNumberFormat="1" applyFont="1"/>
    <xf numFmtId="4" fontId="11" fillId="0" borderId="0" xfId="0" applyNumberFormat="1" applyFont="1"/>
    <xf numFmtId="4" fontId="12" fillId="0" borderId="0" xfId="0" applyNumberFormat="1" applyFont="1" applyAlignment="1">
      <alignment horizontal="center" vertical="top"/>
    </xf>
    <xf numFmtId="4" fontId="5" fillId="0" borderId="0" xfId="0" applyNumberFormat="1" applyFont="1" applyAlignment="1">
      <alignment horizontal="left" vertical="top"/>
    </xf>
    <xf numFmtId="4" fontId="5" fillId="0" borderId="0" xfId="0" applyNumberFormat="1" applyFont="1" applyAlignment="1">
      <alignment horizontal="right"/>
    </xf>
    <xf numFmtId="4" fontId="5" fillId="0" borderId="0" xfId="5" applyNumberFormat="1" applyFont="1" applyAlignment="1">
      <alignment horizontal="justify" vertical="top" wrapText="1" shrinkToFit="1"/>
    </xf>
    <xf numFmtId="4" fontId="12" fillId="0" borderId="0" xfId="0" applyNumberFormat="1" applyFont="1"/>
    <xf numFmtId="4" fontId="5" fillId="0" borderId="0" xfId="5" quotePrefix="1" applyNumberFormat="1" applyFont="1" applyAlignment="1">
      <alignment horizontal="justify" vertical="top" wrapText="1" shrinkToFit="1"/>
    </xf>
    <xf numFmtId="4" fontId="14" fillId="0" borderId="0" xfId="0" applyNumberFormat="1" applyFont="1"/>
    <xf numFmtId="4" fontId="14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4" fontId="6" fillId="0" borderId="0" xfId="0" applyNumberFormat="1" applyFont="1"/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" fontId="14" fillId="0" borderId="0" xfId="0" applyNumberFormat="1" applyFont="1" applyAlignment="1">
      <alignment vertical="center"/>
    </xf>
    <xf numFmtId="4" fontId="14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" fontId="6" fillId="0" borderId="0" xfId="0" applyNumberFormat="1" applyFont="1" applyAlignment="1">
      <alignment horizontal="center" vertical="center"/>
    </xf>
    <xf numFmtId="4" fontId="5" fillId="0" borderId="2" xfId="0" applyNumberFormat="1" applyFont="1" applyBorder="1"/>
    <xf numFmtId="4" fontId="5" fillId="0" borderId="2" xfId="0" applyNumberFormat="1" applyFont="1" applyBorder="1" applyAlignment="1">
      <alignment horizontal="center"/>
    </xf>
    <xf numFmtId="4" fontId="5" fillId="0" borderId="0" xfId="5" applyNumberFormat="1" applyFont="1" applyAlignment="1">
      <alignment horizontal="right" wrapText="1" shrinkToFit="1"/>
    </xf>
    <xf numFmtId="4" fontId="12" fillId="0" borderId="0" xfId="5" applyNumberFormat="1" applyFont="1" applyAlignment="1">
      <alignment horizontal="justify" vertical="top" wrapText="1" shrinkToFit="1"/>
    </xf>
    <xf numFmtId="4" fontId="16" fillId="0" borderId="0" xfId="0" applyNumberFormat="1" applyFont="1"/>
    <xf numFmtId="4" fontId="5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right" vertical="center"/>
    </xf>
    <xf numFmtId="4" fontId="14" fillId="0" borderId="0" xfId="0" applyNumberFormat="1" applyFont="1" applyAlignment="1">
      <alignment horizontal="right" vertical="center"/>
    </xf>
    <xf numFmtId="4" fontId="10" fillId="0" borderId="12" xfId="0" applyNumberFormat="1" applyFont="1" applyFill="1" applyBorder="1" applyAlignment="1">
      <alignment horizontal="center" vertical="center"/>
    </xf>
    <xf numFmtId="4" fontId="10" fillId="0" borderId="12" xfId="0" applyNumberFormat="1" applyFont="1" applyFill="1" applyBorder="1" applyAlignment="1">
      <alignment horizontal="center" vertical="center" wrapText="1"/>
    </xf>
    <xf numFmtId="4" fontId="11" fillId="0" borderId="12" xfId="0" applyNumberFormat="1" applyFont="1" applyFill="1" applyBorder="1" applyAlignment="1">
      <alignment vertical="center"/>
    </xf>
    <xf numFmtId="4" fontId="5" fillId="0" borderId="12" xfId="0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vertical="center"/>
    </xf>
    <xf numFmtId="4" fontId="12" fillId="0" borderId="12" xfId="0" applyNumberFormat="1" applyFont="1" applyFill="1" applyBorder="1" applyAlignment="1">
      <alignment vertical="center"/>
    </xf>
    <xf numFmtId="4" fontId="12" fillId="0" borderId="12" xfId="5" applyNumberFormat="1" applyFont="1" applyFill="1" applyBorder="1" applyAlignment="1">
      <alignment horizontal="justify" vertical="center" wrapText="1" shrinkToFit="1"/>
    </xf>
    <xf numFmtId="4" fontId="5" fillId="0" borderId="0" xfId="0" applyNumberFormat="1" applyFont="1" applyAlignment="1">
      <alignment horizontal="center"/>
    </xf>
    <xf numFmtId="4" fontId="11" fillId="0" borderId="2" xfId="0" applyNumberFormat="1" applyFont="1" applyBorder="1" applyAlignment="1">
      <alignment horizontal="right" vertic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/>
    <xf numFmtId="4" fontId="16" fillId="0" borderId="0" xfId="0" applyNumberFormat="1" applyFont="1" applyFill="1" applyBorder="1"/>
    <xf numFmtId="0" fontId="16" fillId="0" borderId="0" xfId="0" applyFont="1" applyFill="1" applyBorder="1"/>
    <xf numFmtId="4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16" fillId="0" borderId="0" xfId="0" applyFont="1" applyFill="1" applyBorder="1" applyAlignment="1">
      <alignment horizontal="center"/>
    </xf>
    <xf numFmtId="4" fontId="5" fillId="0" borderId="0" xfId="2" applyNumberFormat="1" applyFont="1" applyAlignment="1">
      <alignment horizontal="justify" vertical="top" wrapText="1" shrinkToFit="1"/>
    </xf>
    <xf numFmtId="4" fontId="14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14" fillId="0" borderId="2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center"/>
    </xf>
    <xf numFmtId="4" fontId="15" fillId="0" borderId="0" xfId="0" applyNumberFormat="1" applyFont="1" applyAlignment="1">
      <alignment horizontal="center"/>
    </xf>
    <xf numFmtId="4" fontId="14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center" wrapText="1"/>
    </xf>
  </cellXfs>
  <cellStyles count="52">
    <cellStyle name="20% - Accent1 2" xfId="9"/>
    <cellStyle name="20% - Accent2 2" xfId="10"/>
    <cellStyle name="20% - Accent3 2" xfId="11"/>
    <cellStyle name="20% - Accent4 2" xfId="12"/>
    <cellStyle name="20% - Accent5 2" xfId="13"/>
    <cellStyle name="20% - Accent6 2" xfId="14"/>
    <cellStyle name="40% - Accent1 2" xfId="15"/>
    <cellStyle name="40% - Accent2 2" xfId="16"/>
    <cellStyle name="40% - Accent3 2" xfId="17"/>
    <cellStyle name="40% - Accent4 2" xfId="18"/>
    <cellStyle name="40% - Accent5 2" xfId="19"/>
    <cellStyle name="40% - Accent6 2" xfId="20"/>
    <cellStyle name="60% - Accent1 2" xfId="21"/>
    <cellStyle name="60% - Accent2 2" xfId="22"/>
    <cellStyle name="60% - Accent3 2" xfId="23"/>
    <cellStyle name="60% - Accent4 2" xfId="24"/>
    <cellStyle name="60% - Accent5 2" xfId="25"/>
    <cellStyle name="60% - Accent6 2" xfId="26"/>
    <cellStyle name="Accent1 2" xfId="27"/>
    <cellStyle name="Accent2 2" xfId="28"/>
    <cellStyle name="Accent3 2" xfId="29"/>
    <cellStyle name="Accent4 2" xfId="30"/>
    <cellStyle name="Accent5 2" xfId="31"/>
    <cellStyle name="Accent6 2" xfId="32"/>
    <cellStyle name="Bad 2" xfId="33"/>
    <cellStyle name="Calculation 2" xfId="34"/>
    <cellStyle name="Check Cell 2" xfId="35"/>
    <cellStyle name="Comma" xfId="1" builtinId="3"/>
    <cellStyle name="Comma 2" xfId="7"/>
    <cellStyle name="Explanatory Text 2" xfId="36"/>
    <cellStyle name="Good 2" xfId="37"/>
    <cellStyle name="Heading 1 2" xfId="38"/>
    <cellStyle name="Heading 2 2" xfId="39"/>
    <cellStyle name="Heading 3 2" xfId="40"/>
    <cellStyle name="Heading 4 2" xfId="41"/>
    <cellStyle name="Input 2" xfId="42"/>
    <cellStyle name="Linked Cell 2" xfId="43"/>
    <cellStyle name="Neutral 2" xfId="44"/>
    <cellStyle name="Normal" xfId="0" builtinId="0"/>
    <cellStyle name="Normal 2" xfId="8"/>
    <cellStyle name="Normal 3" xfId="6"/>
    <cellStyle name="Normal_ka_kod" xfId="2"/>
    <cellStyle name="Normal_ka_kod 2" xfId="5"/>
    <cellStyle name="Normal_troškovnik" xfId="3"/>
    <cellStyle name="Normalno 2" xfId="51"/>
    <cellStyle name="Note 2" xfId="46"/>
    <cellStyle name="Note 3" xfId="45"/>
    <cellStyle name="Obično_ZD 1- ZD 2. - OSNOVNI TROŠK." xfId="4"/>
    <cellStyle name="Output 2" xfId="47"/>
    <cellStyle name="Title 2" xfId="48"/>
    <cellStyle name="Total 2" xfId="49"/>
    <cellStyle name="Warning Text 2" xfId="50"/>
  </cellStyles>
  <dxfs count="0"/>
  <tableStyles count="0" defaultTableStyle="TableStyleMedium9" defaultPivotStyle="PivotStyleLight16"/>
  <colors>
    <mruColors>
      <color rgb="FFE4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581025</xdr:colOff>
      <xdr:row>56</xdr:row>
      <xdr:rowOff>0</xdr:rowOff>
    </xdr:from>
    <xdr:to>
      <xdr:col>3</xdr:col>
      <xdr:colOff>223631</xdr:colOff>
      <xdr:row>56</xdr:row>
      <xdr:rowOff>57150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4410075" y="65598675"/>
          <a:ext cx="2000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2981325</xdr:colOff>
      <xdr:row>56</xdr:row>
      <xdr:rowOff>0</xdr:rowOff>
    </xdr:from>
    <xdr:to>
      <xdr:col>2</xdr:col>
      <xdr:colOff>247650</xdr:colOff>
      <xdr:row>56</xdr:row>
      <xdr:rowOff>28575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590925" y="29679900"/>
          <a:ext cx="447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2981325</xdr:colOff>
      <xdr:row>56</xdr:row>
      <xdr:rowOff>0</xdr:rowOff>
    </xdr:from>
    <xdr:to>
      <xdr:col>2</xdr:col>
      <xdr:colOff>247650</xdr:colOff>
      <xdr:row>56</xdr:row>
      <xdr:rowOff>28575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590925" y="29679900"/>
          <a:ext cx="447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2981325</xdr:colOff>
      <xdr:row>56</xdr:row>
      <xdr:rowOff>0</xdr:rowOff>
    </xdr:from>
    <xdr:to>
      <xdr:col>2</xdr:col>
      <xdr:colOff>247650</xdr:colOff>
      <xdr:row>56</xdr:row>
      <xdr:rowOff>28575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3590925" y="29679900"/>
          <a:ext cx="447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2981325</xdr:colOff>
      <xdr:row>56</xdr:row>
      <xdr:rowOff>0</xdr:rowOff>
    </xdr:from>
    <xdr:to>
      <xdr:col>2</xdr:col>
      <xdr:colOff>247650</xdr:colOff>
      <xdr:row>56</xdr:row>
      <xdr:rowOff>28575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3590925" y="29679900"/>
          <a:ext cx="447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2981325</xdr:colOff>
      <xdr:row>56</xdr:row>
      <xdr:rowOff>0</xdr:rowOff>
    </xdr:from>
    <xdr:to>
      <xdr:col>2</xdr:col>
      <xdr:colOff>247650</xdr:colOff>
      <xdr:row>56</xdr:row>
      <xdr:rowOff>28575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3590925" y="29679900"/>
          <a:ext cx="447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2981325</xdr:colOff>
      <xdr:row>56</xdr:row>
      <xdr:rowOff>0</xdr:rowOff>
    </xdr:from>
    <xdr:to>
      <xdr:col>2</xdr:col>
      <xdr:colOff>247650</xdr:colOff>
      <xdr:row>56</xdr:row>
      <xdr:rowOff>28575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3590925" y="29679900"/>
          <a:ext cx="447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46855</xdr:colOff>
      <xdr:row>56</xdr:row>
      <xdr:rowOff>0</xdr:rowOff>
    </xdr:from>
    <xdr:to>
      <xdr:col>2</xdr:col>
      <xdr:colOff>295756</xdr:colOff>
      <xdr:row>56</xdr:row>
      <xdr:rowOff>28575</xdr:rowOff>
    </xdr:to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3568219" y="31807727"/>
          <a:ext cx="248901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581025</xdr:colOff>
      <xdr:row>45</xdr:row>
      <xdr:rowOff>0</xdr:rowOff>
    </xdr:from>
    <xdr:to>
      <xdr:col>3</xdr:col>
      <xdr:colOff>223631</xdr:colOff>
      <xdr:row>45</xdr:row>
      <xdr:rowOff>57150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4105275" y="98269425"/>
          <a:ext cx="223631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2981325</xdr:colOff>
      <xdr:row>17</xdr:row>
      <xdr:rowOff>0</xdr:rowOff>
    </xdr:from>
    <xdr:to>
      <xdr:col>2</xdr:col>
      <xdr:colOff>247650</xdr:colOff>
      <xdr:row>17</xdr:row>
      <xdr:rowOff>28575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524250" y="26222325"/>
          <a:ext cx="2476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2981325</xdr:colOff>
      <xdr:row>17</xdr:row>
      <xdr:rowOff>0</xdr:rowOff>
    </xdr:from>
    <xdr:to>
      <xdr:col>2</xdr:col>
      <xdr:colOff>247650</xdr:colOff>
      <xdr:row>17</xdr:row>
      <xdr:rowOff>28575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524250" y="26222325"/>
          <a:ext cx="2476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2981325</xdr:colOff>
      <xdr:row>17</xdr:row>
      <xdr:rowOff>0</xdr:rowOff>
    </xdr:from>
    <xdr:to>
      <xdr:col>2</xdr:col>
      <xdr:colOff>247650</xdr:colOff>
      <xdr:row>17</xdr:row>
      <xdr:rowOff>28575</xdr:rowOff>
    </xdr:to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3524250" y="26222325"/>
          <a:ext cx="2476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2981325</xdr:colOff>
      <xdr:row>17</xdr:row>
      <xdr:rowOff>0</xdr:rowOff>
    </xdr:from>
    <xdr:to>
      <xdr:col>2</xdr:col>
      <xdr:colOff>247650</xdr:colOff>
      <xdr:row>17</xdr:row>
      <xdr:rowOff>28575</xdr:rowOff>
    </xdr:to>
    <xdr:sp macro="" textlink="">
      <xdr:nvSpPr>
        <xdr:cNvPr id="15" name="Text Box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3524250" y="26222325"/>
          <a:ext cx="2476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2981325</xdr:colOff>
      <xdr:row>17</xdr:row>
      <xdr:rowOff>0</xdr:rowOff>
    </xdr:from>
    <xdr:to>
      <xdr:col>2</xdr:col>
      <xdr:colOff>247650</xdr:colOff>
      <xdr:row>17</xdr:row>
      <xdr:rowOff>28575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3524250" y="26222325"/>
          <a:ext cx="2476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2981325</xdr:colOff>
      <xdr:row>17</xdr:row>
      <xdr:rowOff>0</xdr:rowOff>
    </xdr:from>
    <xdr:to>
      <xdr:col>2</xdr:col>
      <xdr:colOff>247650</xdr:colOff>
      <xdr:row>17</xdr:row>
      <xdr:rowOff>28575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3524250" y="26222325"/>
          <a:ext cx="2476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46855</xdr:colOff>
      <xdr:row>17</xdr:row>
      <xdr:rowOff>0</xdr:rowOff>
    </xdr:from>
    <xdr:to>
      <xdr:col>2</xdr:col>
      <xdr:colOff>295756</xdr:colOff>
      <xdr:row>17</xdr:row>
      <xdr:rowOff>28575</xdr:rowOff>
    </xdr:to>
    <xdr:sp macro="" textlink="">
      <xdr:nvSpPr>
        <xdr:cNvPr id="18" name="Text Box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3571105" y="26089456"/>
          <a:ext cx="248901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581025</xdr:colOff>
      <xdr:row>45</xdr:row>
      <xdr:rowOff>0</xdr:rowOff>
    </xdr:from>
    <xdr:ext cx="222389" cy="5715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4109416" y="46158978"/>
          <a:ext cx="222389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showZeros="0" tabSelected="1" view="pageBreakPreview" topLeftCell="A6" zoomScaleNormal="100" zoomScaleSheetLayoutView="100" workbookViewId="0">
      <selection activeCell="E16" sqref="E16"/>
    </sheetView>
  </sheetViews>
  <sheetFormatPr defaultColWidth="9.140625" defaultRowHeight="14.25" x14ac:dyDescent="0.25"/>
  <cols>
    <col min="1" max="1" width="8.140625" style="2" customWidth="1"/>
    <col min="2" max="2" width="44.7109375" style="2" customWidth="1"/>
    <col min="3" max="3" width="8.7109375" style="9" customWidth="1"/>
    <col min="4" max="4" width="10" style="2" customWidth="1"/>
    <col min="5" max="5" width="11.42578125" style="2" customWidth="1"/>
    <col min="6" max="6" width="13.42578125" style="2" customWidth="1"/>
    <col min="7" max="8" width="9.140625" style="2"/>
    <col min="9" max="9" width="11.28515625" style="2" bestFit="1" customWidth="1"/>
    <col min="10" max="16384" width="9.140625" style="2"/>
  </cols>
  <sheetData>
    <row r="1" spans="1:6" x14ac:dyDescent="0.25">
      <c r="A1" s="61"/>
      <c r="B1" s="61"/>
      <c r="C1" s="61"/>
      <c r="D1" s="61"/>
      <c r="E1" s="61"/>
      <c r="F1" s="61"/>
    </row>
    <row r="2" spans="1:6" ht="44.25" customHeight="1" x14ac:dyDescent="0.5">
      <c r="A2" s="64" t="s">
        <v>45</v>
      </c>
      <c r="B2" s="64"/>
      <c r="C2" s="64"/>
      <c r="D2" s="64"/>
      <c r="E2" s="64"/>
      <c r="F2" s="64"/>
    </row>
    <row r="4" spans="1:6" s="14" customFormat="1" ht="27" customHeight="1" x14ac:dyDescent="0.15">
      <c r="A4" s="41" t="s">
        <v>6</v>
      </c>
      <c r="B4" s="41" t="s">
        <v>5</v>
      </c>
      <c r="C4" s="42" t="s">
        <v>8</v>
      </c>
      <c r="D4" s="41" t="s">
        <v>7</v>
      </c>
      <c r="E4" s="42" t="s">
        <v>37</v>
      </c>
      <c r="F4" s="42" t="s">
        <v>36</v>
      </c>
    </row>
    <row r="6" spans="1:6" ht="17.25" x14ac:dyDescent="0.3">
      <c r="B6" s="15" t="s">
        <v>19</v>
      </c>
      <c r="C6" s="15"/>
    </row>
    <row r="7" spans="1:6" x14ac:dyDescent="0.25">
      <c r="C7" s="2"/>
    </row>
    <row r="8" spans="1:6" ht="33" customHeight="1" x14ac:dyDescent="0.25">
      <c r="A8" s="16" t="s">
        <v>20</v>
      </c>
      <c r="B8" s="57" t="s">
        <v>22</v>
      </c>
      <c r="C8" s="57"/>
      <c r="D8" s="57"/>
      <c r="E8" s="57"/>
    </row>
    <row r="9" spans="1:6" ht="93.75" customHeight="1" x14ac:dyDescent="0.25">
      <c r="A9" s="16" t="s">
        <v>21</v>
      </c>
      <c r="B9" s="57" t="s">
        <v>24</v>
      </c>
      <c r="C9" s="57"/>
      <c r="D9" s="57"/>
      <c r="E9" s="57"/>
    </row>
    <row r="10" spans="1:6" ht="36.75" customHeight="1" x14ac:dyDescent="0.25">
      <c r="A10" s="16" t="s">
        <v>23</v>
      </c>
      <c r="B10" s="57" t="s">
        <v>43</v>
      </c>
      <c r="C10" s="57"/>
      <c r="D10" s="57"/>
      <c r="E10" s="57"/>
    </row>
    <row r="11" spans="1:6" ht="34.5" customHeight="1" x14ac:dyDescent="0.25">
      <c r="A11" s="16" t="s">
        <v>25</v>
      </c>
      <c r="B11" s="57" t="s">
        <v>35</v>
      </c>
      <c r="C11" s="57"/>
      <c r="D11" s="57"/>
      <c r="E11" s="57"/>
    </row>
    <row r="12" spans="1:6" ht="33.75" customHeight="1" x14ac:dyDescent="0.25">
      <c r="A12" s="16" t="s">
        <v>26</v>
      </c>
      <c r="B12" s="57" t="s">
        <v>27</v>
      </c>
      <c r="C12" s="57"/>
      <c r="D12" s="57"/>
      <c r="E12" s="57"/>
    </row>
    <row r="14" spans="1:6" ht="17.25" x14ac:dyDescent="0.3">
      <c r="A14" s="15" t="s">
        <v>17</v>
      </c>
      <c r="B14" s="15" t="s">
        <v>1</v>
      </c>
      <c r="C14" s="38"/>
    </row>
    <row r="15" spans="1:6" x14ac:dyDescent="0.25">
      <c r="C15" s="38"/>
    </row>
    <row r="16" spans="1:6" ht="156.75" x14ac:dyDescent="0.25">
      <c r="A16" s="17" t="s">
        <v>2</v>
      </c>
      <c r="B16" s="19" t="s">
        <v>33</v>
      </c>
      <c r="C16" s="38" t="s">
        <v>42</v>
      </c>
      <c r="D16" s="2">
        <v>1</v>
      </c>
      <c r="F16" s="2">
        <f>D16*E16</f>
        <v>0</v>
      </c>
    </row>
    <row r="17" spans="1:13" x14ac:dyDescent="0.25">
      <c r="A17" s="17"/>
      <c r="C17" s="38"/>
    </row>
    <row r="18" spans="1:13" ht="17.25" x14ac:dyDescent="0.3">
      <c r="A18" s="43"/>
      <c r="B18" s="47" t="s">
        <v>56</v>
      </c>
      <c r="C18" s="44"/>
      <c r="D18" s="45"/>
      <c r="E18" s="45"/>
      <c r="F18" s="46">
        <f>SUM(F16:F17)</f>
        <v>0</v>
      </c>
      <c r="G18" s="3"/>
    </row>
    <row r="19" spans="1:13" ht="17.25" x14ac:dyDescent="0.3">
      <c r="A19" s="15"/>
      <c r="B19" s="19"/>
      <c r="C19" s="38"/>
      <c r="G19" s="3"/>
    </row>
    <row r="20" spans="1:13" ht="17.25" x14ac:dyDescent="0.3">
      <c r="A20" s="15" t="s">
        <v>12</v>
      </c>
      <c r="B20" s="15" t="s">
        <v>0</v>
      </c>
      <c r="C20" s="38"/>
      <c r="G20" s="1"/>
      <c r="H20" s="1"/>
      <c r="I20" s="1"/>
      <c r="J20" s="1"/>
    </row>
    <row r="21" spans="1:13" x14ac:dyDescent="0.25">
      <c r="A21" s="17"/>
      <c r="B21" s="19"/>
      <c r="C21" s="38"/>
      <c r="G21" s="1"/>
      <c r="H21" s="1"/>
      <c r="I21" s="1"/>
      <c r="J21" s="1"/>
    </row>
    <row r="22" spans="1:13" ht="78" customHeight="1" x14ac:dyDescent="0.25">
      <c r="A22" s="17" t="s">
        <v>14</v>
      </c>
      <c r="B22" s="19" t="s">
        <v>40</v>
      </c>
      <c r="C22" s="38" t="s">
        <v>30</v>
      </c>
      <c r="D22" s="2">
        <v>200</v>
      </c>
      <c r="F22" s="2">
        <f>D22*E22</f>
        <v>0</v>
      </c>
      <c r="G22" s="1"/>
      <c r="H22" s="1"/>
      <c r="I22" s="1"/>
      <c r="J22" s="1"/>
      <c r="K22" s="1"/>
      <c r="L22" s="1"/>
      <c r="M22" s="1"/>
    </row>
    <row r="23" spans="1:13" x14ac:dyDescent="0.25">
      <c r="A23" s="17"/>
      <c r="B23" s="19"/>
      <c r="C23" s="38"/>
      <c r="G23" s="1"/>
      <c r="H23" s="1"/>
      <c r="I23" s="1"/>
      <c r="J23" s="1"/>
      <c r="K23" s="1"/>
      <c r="L23" s="1"/>
    </row>
    <row r="24" spans="1:13" ht="171" x14ac:dyDescent="0.25">
      <c r="A24" s="17" t="s">
        <v>15</v>
      </c>
      <c r="B24" s="19" t="s">
        <v>32</v>
      </c>
      <c r="C24" s="38" t="s">
        <v>29</v>
      </c>
      <c r="D24" s="2">
        <v>220</v>
      </c>
      <c r="F24" s="2">
        <f t="shared" ref="F24" si="0">D24*E24</f>
        <v>0</v>
      </c>
      <c r="G24" s="5"/>
      <c r="H24" s="4"/>
      <c r="I24" s="1"/>
      <c r="J24" s="1"/>
      <c r="K24" s="1"/>
      <c r="L24" s="1"/>
      <c r="M24" s="1"/>
    </row>
    <row r="25" spans="1:13" x14ac:dyDescent="0.25">
      <c r="A25" s="17"/>
      <c r="B25" s="19"/>
      <c r="C25" s="2"/>
      <c r="G25" s="1"/>
      <c r="H25" s="4"/>
      <c r="I25" s="1"/>
      <c r="J25" s="1"/>
      <c r="K25" s="1"/>
      <c r="L25" s="1"/>
      <c r="M25" s="1"/>
    </row>
    <row r="26" spans="1:13" ht="171" x14ac:dyDescent="0.25">
      <c r="A26" s="17" t="s">
        <v>16</v>
      </c>
      <c r="B26" s="19" t="s">
        <v>49</v>
      </c>
      <c r="C26" s="38" t="s">
        <v>29</v>
      </c>
      <c r="D26" s="2">
        <v>668</v>
      </c>
      <c r="F26" s="2">
        <f t="shared" ref="F26" si="1">D26*E26</f>
        <v>0</v>
      </c>
      <c r="G26" s="1"/>
      <c r="H26" s="1"/>
      <c r="I26" s="1"/>
      <c r="J26" s="1"/>
      <c r="K26" s="1"/>
      <c r="L26" s="1"/>
      <c r="M26" s="1"/>
    </row>
    <row r="27" spans="1:13" x14ac:dyDescent="0.25">
      <c r="A27" s="17"/>
      <c r="B27" s="19"/>
      <c r="C27" s="38"/>
      <c r="G27" s="1"/>
      <c r="H27" s="1"/>
      <c r="I27" s="1"/>
      <c r="J27" s="1"/>
      <c r="K27" s="1"/>
      <c r="L27" s="1"/>
      <c r="M27" s="1"/>
    </row>
    <row r="28" spans="1:13" s="7" customFormat="1" ht="17.25" x14ac:dyDescent="0.2">
      <c r="A28" s="43"/>
      <c r="B28" s="47" t="s">
        <v>55</v>
      </c>
      <c r="C28" s="44"/>
      <c r="D28" s="45"/>
      <c r="E28" s="45"/>
      <c r="F28" s="46">
        <f>SUM(F22:F27)</f>
        <v>0</v>
      </c>
      <c r="G28" s="6"/>
    </row>
    <row r="29" spans="1:13" ht="16.5" x14ac:dyDescent="0.3">
      <c r="B29" s="19"/>
      <c r="C29" s="38"/>
      <c r="G29" s="3"/>
    </row>
    <row r="30" spans="1:13" ht="17.25" x14ac:dyDescent="0.3">
      <c r="A30" s="15" t="s">
        <v>13</v>
      </c>
      <c r="B30" s="15" t="s">
        <v>44</v>
      </c>
      <c r="C30" s="38"/>
      <c r="G30" s="1"/>
      <c r="H30" s="1"/>
      <c r="I30" s="1"/>
      <c r="J30" s="1"/>
    </row>
    <row r="31" spans="1:13" ht="17.25" x14ac:dyDescent="0.3">
      <c r="A31" s="15"/>
      <c r="B31" s="15"/>
      <c r="C31" s="38"/>
      <c r="G31" s="1"/>
      <c r="H31" s="1"/>
      <c r="I31" s="1"/>
      <c r="J31" s="1"/>
    </row>
    <row r="32" spans="1:13" ht="85.5" x14ac:dyDescent="0.3">
      <c r="A32" s="17" t="s">
        <v>9</v>
      </c>
      <c r="B32" s="19" t="s">
        <v>41</v>
      </c>
      <c r="C32" s="48" t="s">
        <v>29</v>
      </c>
      <c r="D32" s="2">
        <v>668</v>
      </c>
      <c r="F32" s="2">
        <f>D32*E32</f>
        <v>0</v>
      </c>
      <c r="G32" s="8"/>
    </row>
    <row r="33" spans="1:7" ht="16.5" x14ac:dyDescent="0.3">
      <c r="A33" s="17"/>
      <c r="B33" s="19"/>
      <c r="C33" s="2"/>
      <c r="G33" s="3"/>
    </row>
    <row r="34" spans="1:7" ht="156.75" x14ac:dyDescent="0.3">
      <c r="A34" s="17" t="s">
        <v>10</v>
      </c>
      <c r="B34" s="19" t="s">
        <v>52</v>
      </c>
      <c r="C34" s="38" t="s">
        <v>30</v>
      </c>
      <c r="D34" s="2">
        <v>133.6</v>
      </c>
      <c r="F34" s="2">
        <f>D34*E34</f>
        <v>0</v>
      </c>
      <c r="G34" s="8"/>
    </row>
    <row r="35" spans="1:7" x14ac:dyDescent="0.25">
      <c r="C35" s="38"/>
    </row>
    <row r="36" spans="1:7" ht="156.75" x14ac:dyDescent="0.3">
      <c r="A36" s="17" t="s">
        <v>11</v>
      </c>
      <c r="B36" s="19" t="s">
        <v>51</v>
      </c>
      <c r="C36" s="55" t="s">
        <v>30</v>
      </c>
      <c r="D36" s="2">
        <v>49</v>
      </c>
      <c r="F36" s="2">
        <f>D36*E36</f>
        <v>0</v>
      </c>
      <c r="G36" s="8"/>
    </row>
    <row r="37" spans="1:7" x14ac:dyDescent="0.25">
      <c r="C37" s="55"/>
    </row>
    <row r="38" spans="1:7" ht="228" x14ac:dyDescent="0.25">
      <c r="A38" s="17" t="s">
        <v>34</v>
      </c>
      <c r="B38" s="19" t="s">
        <v>48</v>
      </c>
      <c r="C38" s="38" t="s">
        <v>31</v>
      </c>
      <c r="D38" s="2">
        <v>653</v>
      </c>
      <c r="F38" s="2">
        <f>D38*E38</f>
        <v>0</v>
      </c>
    </row>
    <row r="39" spans="1:7" x14ac:dyDescent="0.25">
      <c r="A39" s="17"/>
      <c r="B39" s="21"/>
      <c r="C39" s="38"/>
      <c r="D39" s="18"/>
    </row>
    <row r="40" spans="1:7" ht="201.75" customHeight="1" x14ac:dyDescent="0.25">
      <c r="A40" s="17" t="s">
        <v>50</v>
      </c>
      <c r="B40" s="19" t="s">
        <v>38</v>
      </c>
      <c r="C40" s="38" t="s">
        <v>29</v>
      </c>
      <c r="D40" s="2">
        <v>668</v>
      </c>
      <c r="F40" s="2">
        <f>D40*E40</f>
        <v>0</v>
      </c>
    </row>
    <row r="41" spans="1:7" s="37" customFormat="1" x14ac:dyDescent="0.25">
      <c r="A41" s="17"/>
      <c r="B41" s="19"/>
      <c r="C41" s="38"/>
      <c r="D41" s="18"/>
      <c r="E41" s="35"/>
      <c r="F41" s="18"/>
    </row>
    <row r="42" spans="1:7" ht="88.5" customHeight="1" x14ac:dyDescent="0.25">
      <c r="A42" s="17" t="s">
        <v>57</v>
      </c>
      <c r="B42" s="19" t="s">
        <v>53</v>
      </c>
      <c r="C42" s="54" t="s">
        <v>30</v>
      </c>
      <c r="D42" s="2">
        <v>9.8000000000000007</v>
      </c>
      <c r="F42" s="2">
        <f>D42*E42</f>
        <v>0</v>
      </c>
    </row>
    <row r="43" spans="1:7" s="37" customFormat="1" x14ac:dyDescent="0.25">
      <c r="A43" s="17"/>
      <c r="B43" s="19"/>
      <c r="C43" s="54"/>
      <c r="D43" s="18"/>
      <c r="E43" s="35"/>
      <c r="F43" s="18"/>
    </row>
    <row r="44" spans="1:7" ht="17.25" x14ac:dyDescent="0.3">
      <c r="A44" s="43"/>
      <c r="B44" s="47" t="s">
        <v>54</v>
      </c>
      <c r="C44" s="44"/>
      <c r="D44" s="45"/>
      <c r="E44" s="45"/>
      <c r="F44" s="46">
        <f>SUM(F32:F43)</f>
        <v>0</v>
      </c>
      <c r="G44" s="3"/>
    </row>
    <row r="45" spans="1:7" ht="17.25" x14ac:dyDescent="0.3">
      <c r="A45" s="15"/>
      <c r="B45" s="36"/>
      <c r="C45" s="38"/>
      <c r="F45" s="20"/>
      <c r="G45" s="3"/>
    </row>
    <row r="46" spans="1:7" x14ac:dyDescent="0.25">
      <c r="A46" s="11"/>
      <c r="B46" s="12"/>
      <c r="C46" s="38"/>
      <c r="D46" s="10"/>
      <c r="E46" s="13"/>
      <c r="F46" s="10"/>
    </row>
    <row r="47" spans="1:7" ht="25.5" x14ac:dyDescent="0.5">
      <c r="B47" s="62" t="s">
        <v>3</v>
      </c>
      <c r="C47" s="62"/>
      <c r="D47" s="62"/>
      <c r="E47" s="62"/>
    </row>
    <row r="48" spans="1:7" x14ac:dyDescent="0.25">
      <c r="C48" s="38"/>
    </row>
    <row r="49" spans="1:7" s="25" customFormat="1" ht="16.5" x14ac:dyDescent="0.3">
      <c r="A49" s="23" t="s">
        <v>4</v>
      </c>
      <c r="B49" s="22" t="str">
        <f>B14</f>
        <v>PRIPREMNI RADOVI</v>
      </c>
      <c r="C49" s="24"/>
      <c r="E49" s="63">
        <f>F18</f>
        <v>0</v>
      </c>
      <c r="F49" s="63"/>
    </row>
    <row r="50" spans="1:7" s="25" customFormat="1" ht="16.5" x14ac:dyDescent="0.3">
      <c r="A50" s="23" t="s">
        <v>12</v>
      </c>
      <c r="B50" s="22" t="str">
        <f>B20</f>
        <v>ZEMLJANI RADOVI</v>
      </c>
      <c r="C50" s="24"/>
      <c r="E50" s="63">
        <f>F28</f>
        <v>0</v>
      </c>
      <c r="F50" s="63"/>
    </row>
    <row r="51" spans="1:7" s="25" customFormat="1" ht="16.5" x14ac:dyDescent="0.3">
      <c r="A51" s="23" t="s">
        <v>13</v>
      </c>
      <c r="B51" s="22" t="str">
        <f>B30</f>
        <v>RADOVI NA OPLOČENJU STAZA</v>
      </c>
      <c r="C51" s="24"/>
      <c r="E51" s="63">
        <f>F44</f>
        <v>0</v>
      </c>
      <c r="F51" s="63"/>
    </row>
    <row r="52" spans="1:7" x14ac:dyDescent="0.25">
      <c r="A52" s="26"/>
      <c r="B52" s="26"/>
      <c r="C52" s="27"/>
      <c r="D52" s="26"/>
      <c r="E52" s="26"/>
      <c r="F52" s="26"/>
    </row>
    <row r="53" spans="1:7" x14ac:dyDescent="0.25">
      <c r="C53" s="38"/>
    </row>
    <row r="54" spans="1:7" s="30" customFormat="1" ht="16.5" x14ac:dyDescent="0.2">
      <c r="A54" s="28"/>
      <c r="B54" s="40" t="s">
        <v>28</v>
      </c>
      <c r="C54" s="29"/>
      <c r="D54" s="28"/>
      <c r="E54" s="58">
        <f>SUM(E49:F51)</f>
        <v>0</v>
      </c>
      <c r="F54" s="58"/>
    </row>
    <row r="55" spans="1:7" s="7" customFormat="1" ht="17.25" thickBot="1" x14ac:dyDescent="0.25">
      <c r="A55" s="31"/>
      <c r="B55" s="39" t="s">
        <v>39</v>
      </c>
      <c r="C55" s="32"/>
      <c r="D55" s="31"/>
      <c r="E55" s="59">
        <f>E54*0.25</f>
        <v>0</v>
      </c>
      <c r="F55" s="59"/>
    </row>
    <row r="56" spans="1:7" ht="18" thickTop="1" x14ac:dyDescent="0.25">
      <c r="A56" s="33"/>
      <c r="B56" s="49" t="s">
        <v>18</v>
      </c>
      <c r="C56" s="34"/>
      <c r="D56" s="33"/>
      <c r="E56" s="60">
        <f>E54+E55</f>
        <v>0</v>
      </c>
      <c r="F56" s="60"/>
    </row>
    <row r="59" spans="1:7" s="53" customFormat="1" ht="12.75" x14ac:dyDescent="0.2">
      <c r="A59" s="50"/>
      <c r="B59" s="51"/>
      <c r="C59" s="50"/>
      <c r="D59" s="56" t="s">
        <v>46</v>
      </c>
      <c r="E59" s="56"/>
      <c r="F59" s="56"/>
      <c r="G59" s="52"/>
    </row>
    <row r="60" spans="1:7" s="53" customFormat="1" ht="12.75" x14ac:dyDescent="0.2">
      <c r="A60" s="50"/>
      <c r="B60" s="51"/>
      <c r="C60" s="50"/>
      <c r="D60" s="56" t="s">
        <v>47</v>
      </c>
      <c r="E60" s="56"/>
      <c r="F60" s="56"/>
      <c r="G60" s="52"/>
    </row>
  </sheetData>
  <mergeCells count="16">
    <mergeCell ref="A1:F1"/>
    <mergeCell ref="B47:E47"/>
    <mergeCell ref="E49:F49"/>
    <mergeCell ref="E50:F50"/>
    <mergeCell ref="E51:F51"/>
    <mergeCell ref="A2:F2"/>
    <mergeCell ref="B8:E8"/>
    <mergeCell ref="B9:E9"/>
    <mergeCell ref="B10:E10"/>
    <mergeCell ref="D59:F59"/>
    <mergeCell ref="D60:F60"/>
    <mergeCell ref="B11:E11"/>
    <mergeCell ref="B12:E12"/>
    <mergeCell ref="E54:F54"/>
    <mergeCell ref="E55:F55"/>
    <mergeCell ref="E56:F56"/>
  </mergeCells>
  <phoneticPr fontId="0" type="noConversion"/>
  <pageMargins left="0.98425196850393704" right="0.39370078740157483" top="0.98425196850393704" bottom="0.86614173228346458" header="0.51181102362204722" footer="0.51181102362204722"/>
  <pageSetup paperSize="9" scale="90" fitToHeight="0" orientation="portrait" r:id="rId1"/>
  <headerFooter>
    <oddHeader xml:space="preserve">&amp;L&amp;"Segoe UI Semilight,Regular"&amp;8GRAFIK PRINT d.o.o. SPLIT&amp;C&amp;"Segoe UI Semilight,Regular"&amp;7
&amp;R&amp;"Arial Narrow,Italic"&amp;8
</oddHeader>
    <oddFooter>&amp;L&amp;"Segoe UI Semilight,Regular"&amp;8Split, lipanj 2025.&amp;R&amp;"Segoe UI Semilight,Regular"&amp;8&amp;P/&amp;N</oddFooter>
  </headerFooter>
  <rowBreaks count="2" manualBreakCount="2">
    <brk id="35" max="5" man="1"/>
    <brk id="44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troškovnik</vt:lpstr>
      <vt:lpstr>troškovnik!Print_Area</vt:lpstr>
      <vt:lpstr>troškovnik!Print_Titles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Jakovčević</dc:creator>
  <cp:lastModifiedBy>korisnik</cp:lastModifiedBy>
  <cp:lastPrinted>2025-06-16T11:47:32Z</cp:lastPrinted>
  <dcterms:created xsi:type="dcterms:W3CDTF">1996-10-14T23:33:28Z</dcterms:created>
  <dcterms:modified xsi:type="dcterms:W3CDTF">2025-06-25T07:24:42Z</dcterms:modified>
</cp:coreProperties>
</file>